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\chongchong\docs\blog\"/>
    </mc:Choice>
  </mc:AlternateContent>
  <xr:revisionPtr revIDLastSave="0" documentId="13_ncr:1_{BF81BC04-14DE-4E6E-AB9A-E66A0A4F500F}" xr6:coauthVersionLast="47" xr6:coauthVersionMax="47" xr10:uidLastSave="{00000000-0000-0000-0000-000000000000}"/>
  <bookViews>
    <workbookView xWindow="1635" yWindow="1920" windowWidth="27525" windowHeight="17595" activeTab="1" xr2:uid="{00000000-000D-0000-FFFF-FFFF00000000}"/>
  </bookViews>
  <sheets>
    <sheet name="사용법" sheetId="1" r:id="rId1"/>
    <sheet name="①부과·수납" sheetId="2" r:id="rId2"/>
    <sheet name="②연간결산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3" l="1"/>
  <c r="H18" i="3"/>
  <c r="G18" i="3"/>
  <c r="F18" i="3"/>
  <c r="E18" i="3"/>
  <c r="C18" i="3"/>
  <c r="B18" i="3"/>
  <c r="M17" i="3"/>
  <c r="J17" i="3"/>
  <c r="D17" i="3"/>
  <c r="M16" i="3"/>
  <c r="J16" i="3"/>
  <c r="D16" i="3"/>
  <c r="M15" i="3"/>
  <c r="J15" i="3"/>
  <c r="D15" i="3"/>
  <c r="M14" i="3"/>
  <c r="J14" i="3"/>
  <c r="D14" i="3"/>
  <c r="M13" i="3"/>
  <c r="J13" i="3"/>
  <c r="D13" i="3"/>
  <c r="M12" i="3"/>
  <c r="J12" i="3"/>
  <c r="D12" i="3"/>
  <c r="M11" i="3"/>
  <c r="J11" i="3"/>
  <c r="D11" i="3"/>
  <c r="M10" i="3"/>
  <c r="J10" i="3"/>
  <c r="D10" i="3"/>
  <c r="M9" i="3"/>
  <c r="J9" i="3"/>
  <c r="D9" i="3"/>
  <c r="M8" i="3"/>
  <c r="J8" i="3"/>
  <c r="D8" i="3"/>
  <c r="M7" i="3"/>
  <c r="J7" i="3"/>
  <c r="D7" i="3"/>
  <c r="M6" i="3"/>
  <c r="J6" i="3"/>
  <c r="D6" i="3"/>
  <c r="F37" i="2"/>
  <c r="C37" i="2"/>
  <c r="G36" i="2"/>
  <c r="D36" i="2"/>
  <c r="G35" i="2"/>
  <c r="D35" i="2"/>
  <c r="G34" i="2"/>
  <c r="D34" i="2"/>
  <c r="G33" i="2"/>
  <c r="D33" i="2"/>
  <c r="G32" i="2"/>
  <c r="D32" i="2"/>
  <c r="G31" i="2"/>
  <c r="D31" i="2"/>
  <c r="G30" i="2"/>
  <c r="D30" i="2"/>
  <c r="G29" i="2"/>
  <c r="D29" i="2"/>
  <c r="G28" i="2"/>
  <c r="D28" i="2"/>
  <c r="G27" i="2"/>
  <c r="D27" i="2"/>
  <c r="F8" i="2"/>
  <c r="C7" i="2"/>
  <c r="C14" i="2" s="1"/>
  <c r="D18" i="3" l="1"/>
  <c r="J18" i="3"/>
  <c r="D26" i="2"/>
  <c r="G26" i="2" s="1"/>
  <c r="D20" i="2"/>
  <c r="G20" i="2" s="1"/>
  <c r="D21" i="2"/>
  <c r="G21" i="2" s="1"/>
  <c r="D25" i="2"/>
  <c r="G25" i="2" s="1"/>
  <c r="D19" i="2"/>
  <c r="G19" i="2" s="1"/>
  <c r="D24" i="2"/>
  <c r="G24" i="2" s="1"/>
  <c r="D18" i="2"/>
  <c r="G18" i="2" s="1"/>
  <c r="D23" i="2"/>
  <c r="G23" i="2" s="1"/>
  <c r="D17" i="2"/>
  <c r="D22" i="2"/>
  <c r="G22" i="2" s="1"/>
  <c r="K6" i="3"/>
  <c r="K7" i="3" s="1"/>
  <c r="K8" i="3" s="1"/>
  <c r="K9" i="3" s="1"/>
  <c r="K10" i="3" s="1"/>
  <c r="K11" i="3" s="1"/>
  <c r="K12" i="3" s="1"/>
  <c r="K13" i="3" s="1"/>
  <c r="K14" i="3" s="1"/>
  <c r="K15" i="3" s="1"/>
  <c r="K16" i="3" s="1"/>
  <c r="K17" i="3" s="1"/>
  <c r="K18" i="3" s="1"/>
  <c r="K20" i="3" s="1"/>
  <c r="D37" i="2" l="1"/>
  <c r="G17" i="2"/>
  <c r="G37" i="2" s="1"/>
</calcChain>
</file>

<file path=xl/sharedStrings.xml><?xml version="1.0" encoding="utf-8"?>
<sst xmlns="http://schemas.openxmlformats.org/spreadsheetml/2006/main" count="104" uniqueCount="102">
  <si>
    <t>월 관리비 부과·수납표</t>
  </si>
  <si>
    <t>노란 칸 = 직접 입력 · 흰 칸 = 자동 계산</t>
  </si>
  <si>
    <t>기준월</t>
  </si>
  <si>
    <t>2026-09</t>
  </si>
  <si>
    <t>배분 방식</t>
  </si>
  <si>
    <t>균등</t>
  </si>
  <si>
    <t>← 균등 또는 면적 입력</t>
  </si>
  <si>
    <t>공용 지출 항목</t>
  </si>
  <si>
    <t>금액</t>
  </si>
  <si>
    <t>공용 전기 계산</t>
  </si>
  <si>
    <t>공용 전기</t>
  </si>
  <si>
    <t>건물 전체 고지액</t>
  </si>
  <si>
    <t>공용 수도</t>
  </si>
  <si>
    <t>세대 사용분 합계</t>
  </si>
  <si>
    <t>청소 용역</t>
  </si>
  <si>
    <t>→ 공용 전기 = 전체 고지액 − 세대 사용분</t>
  </si>
  <si>
    <t>정화조 관리</t>
  </si>
  <si>
    <t>승강기 점검·보험</t>
  </si>
  <si>
    <t>화재보험</t>
  </si>
  <si>
    <t>예비비</t>
  </si>
  <si>
    <t>부과 총액</t>
  </si>
  <si>
    <t>호수</t>
  </si>
  <si>
    <t>세대주</t>
  </si>
  <si>
    <t>전용면적(㎡)</t>
  </si>
  <si>
    <t>부과액</t>
  </si>
  <si>
    <t>납부일</t>
  </si>
  <si>
    <t>납부액</t>
  </si>
  <si>
    <t>미납액</t>
  </si>
  <si>
    <t>비고</t>
  </si>
  <si>
    <t>101</t>
  </si>
  <si>
    <t>김○○</t>
  </si>
  <si>
    <t>09-05</t>
  </si>
  <si>
    <t>102</t>
  </si>
  <si>
    <t>이○○</t>
  </si>
  <si>
    <t>201</t>
  </si>
  <si>
    <t>박○○</t>
  </si>
  <si>
    <t>09-07</t>
  </si>
  <si>
    <t>202</t>
  </si>
  <si>
    <t>최○○</t>
  </si>
  <si>
    <t>301</t>
  </si>
  <si>
    <t>정○○</t>
  </si>
  <si>
    <t>09-03</t>
  </si>
  <si>
    <t>302</t>
  </si>
  <si>
    <t>한○○</t>
  </si>
  <si>
    <t>09-10</t>
  </si>
  <si>
    <t>401</t>
  </si>
  <si>
    <t>오○○</t>
  </si>
  <si>
    <t>09-06</t>
  </si>
  <si>
    <t>402</t>
  </si>
  <si>
    <t>윤○○</t>
  </si>
  <si>
    <t>501</t>
  </si>
  <si>
    <t>강○○</t>
  </si>
  <si>
    <t>09-08</t>
  </si>
  <si>
    <t>502</t>
  </si>
  <si>
    <t>임○○</t>
  </si>
  <si>
    <t>09-09</t>
  </si>
  <si>
    <t>합계</t>
  </si>
  <si>
    <t>※ 부과 총액과 세대 부과액 합계의 차이(반올림 잔액)는 예비비로 처리하세요.</t>
  </si>
  <si>
    <t>※ 이사 정산은 [부과액 × 거주일수 ÷ 그달 일수]로 계산해 비고에 적습니다.</t>
  </si>
  <si>
    <t>빌라 관리비 관리표</t>
  </si>
  <si>
    <t>관리사무소 없는 소규모 공동주택(빌라·다세대) 총무용</t>
  </si>
  <si>
    <t>공통</t>
  </si>
  <si>
    <t>노란 칸만 입력하세요. 흰 칸은 수식이라 자동으로 계산됩니다. 예시 값은 지우고 쓰시면 됩니다.</t>
  </si>
  <si>
    <t>① 부과·수납</t>
  </si>
  <si>
    <t>상단에 그달 공용 지출을 항목별로 적으면 부과 총액이 나옵니다. 배분 방식(균등/면적)을 골라 세대별 부과액을 계산합니다.</t>
  </si>
  <si>
    <t>세대별로 납부일과 납부액을 적으면 미납액이 자동 계산됩니다. 미납 세대는 빨갛게 표시됩니다.</t>
  </si>
  <si>
    <t>공용 전기는 건물 전체 고지액에서 세대 사용분 합계를 뺀 금액입니다. 상단 '공용전기 계산' 칸에서 구해집니다.</t>
  </si>
  <si>
    <t>② 연간 결산</t>
  </si>
  <si>
    <t>월별 관리비 수입과 항목별 지출을 적으면 월말 잔액이 이어서 계산됩니다. 통장 실제 잔액과 대조하는 칸이 있습니다.</t>
  </si>
  <si>
    <t>입주민에게 공개할 때는 [파일 &gt; PDF로 저장]을 권장합니다. 원본 파일을 공유하면 수식이 깨지기 쉽습니다.</t>
  </si>
  <si>
    <t>주의</t>
  </si>
  <si>
    <t>이 양식은 자치 관리 빌라의 실무용 예시입니다. 관리비 부과 기준과 공개 의무는 건물마다 다르니 입주민 합의와 지자체 안내를 확인하세요.</t>
  </si>
  <si>
    <t>관리비 납부 현황과 결산을 입주민과 함께 보려면 '총무의 가계부'를 활용해 보세요 — https://jjchongmoo.com</t>
  </si>
  <si>
    <t>연간 관리비 결산표</t>
  </si>
  <si>
    <t>연도</t>
  </si>
  <si>
    <t>전년도 이월금</t>
  </si>
  <si>
    <t>월</t>
  </si>
  <si>
    <t>관리비 수납</t>
  </si>
  <si>
    <t>기타 수입</t>
  </si>
  <si>
    <t>수입 계</t>
  </si>
  <si>
    <t>공용전기</t>
  </si>
  <si>
    <t>공용수도</t>
  </si>
  <si>
    <t>청소</t>
  </si>
  <si>
    <t>정화조·승강기</t>
  </si>
  <si>
    <t>보험·기타</t>
  </si>
  <si>
    <t>지출 계</t>
  </si>
  <si>
    <t>월말 잔액</t>
  </si>
  <si>
    <t>통장 잔액</t>
  </si>
  <si>
    <t>차이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</si>
  <si>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</si>
  <si>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</si>
  <si>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</si>
  <si>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</si>
  <si>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</si>
  <si>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</si>
  <si>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</si>
  <si>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</si>
  <si>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</si>
  <si>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</si>
  <si>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</si>
  <si>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</si>
  <si>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검산: 전년도 이월금 + 수입 계 − 지출 계 = 연말 잔액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</si>
</sst>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0"/>
    <numFmt numFmtId="177" formatCode="0.0"/>
  </numFmts>
  <fonts count="7" x14ac:knownFonts="1">
    <font>
      <sz val="11"/>
      <color theme="1"/>
      <name val="맑은 고딕"/>
      <family val="2"/>
      <scheme val="minor"/>
    </font>
    <font>
      <b/>
      <sz val="16"/>
      <name val="맑은 고딕"/>
      <family val="3"/>
      <charset val="129"/>
    </font>
    <font>
      <sz val="9"/>
      <color rgb="FF59636E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0"/>
      <color rgb="FF0000FF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3E8EF"/>
      </patternFill>
    </fill>
    <fill>
      <patternFill patternType="solid">
        <fgColor rgb="FFFFF7CC"/>
      </patternFill>
    </fill>
    <fill>
      <patternFill patternType="solid">
        <fgColor rgb="FFF1F3F5"/>
      </patternFill>
    </fill>
  </fills>
  <borders count="3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  <border>
      <left/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176" fontId="5" fillId="3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right" vertical="center"/>
    </xf>
    <xf numFmtId="177" fontId="3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/>
    <xf numFmtId="0" fontId="5" fillId="3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표준" xfId="0" builtinId="0"/>
  </cellStyles>
  <dxfs count="1">
    <dxf>
      <font>
        <b/>
        <color rgb="FFB42318"/>
        <name val="맑은 고딕"/>
      </font>
      <fill>
        <patternFill patternType="solid">
          <fgColor rgb="FFFDECEC"/>
          <bgColor rgb="FFFDECE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3"/>
  <sheetViews>
    <sheetView showGridLines="0" workbookViewId="0"/>
  </sheetViews>
  <sheetFormatPr defaultRowHeight="16.5" x14ac:dyDescent="0.3"/>
  <cols>
    <col min="1" max="1" width="3" customWidth="1"/>
    <col min="2" max="2" width="20" customWidth="1"/>
    <col min="3" max="3" width="84" customWidth="1"/>
  </cols>
  <sheetData>
    <row r="2" spans="2:3" ht="26.25" customHeight="1" x14ac:dyDescent="0.3">
      <c r="B2" s="1" t="s">
        <v>59</v>
      </c>
    </row>
    <row r="3" spans="2:3" x14ac:dyDescent="0.3">
      <c r="B3" s="2" t="s">
        <v>60</v>
      </c>
    </row>
    <row r="5" spans="2:3" ht="30" customHeight="1" x14ac:dyDescent="0.3">
      <c r="B5" s="3" t="s">
        <v>61</v>
      </c>
      <c r="C5" s="4" t="s">
        <v>62</v>
      </c>
    </row>
    <row r="6" spans="2:3" ht="30" customHeight="1" x14ac:dyDescent="0.3">
      <c r="B6" s="3" t="s">
        <v>63</v>
      </c>
      <c r="C6" s="4" t="s">
        <v>64</v>
      </c>
    </row>
    <row r="7" spans="2:3" ht="30" customHeight="1" x14ac:dyDescent="0.3">
      <c r="B7" s="3"/>
      <c r="C7" s="4" t="s">
        <v>65</v>
      </c>
    </row>
    <row r="8" spans="2:3" ht="30" customHeight="1" x14ac:dyDescent="0.3">
      <c r="B8" s="3"/>
      <c r="C8" s="4" t="s">
        <v>66</v>
      </c>
    </row>
    <row r="9" spans="2:3" ht="30" customHeight="1" x14ac:dyDescent="0.3">
      <c r="B9" s="3" t="s">
        <v>67</v>
      </c>
      <c r="C9" s="4" t="s">
        <v>68</v>
      </c>
    </row>
    <row r="10" spans="2:3" ht="30" customHeight="1" x14ac:dyDescent="0.3">
      <c r="B10" s="3"/>
      <c r="C10" s="4" t="s">
        <v>69</v>
      </c>
    </row>
    <row r="11" spans="2:3" ht="30" customHeight="1" x14ac:dyDescent="0.3">
      <c r="B11" s="3" t="s">
        <v>70</v>
      </c>
      <c r="C11" s="4" t="s">
        <v>71</v>
      </c>
    </row>
    <row r="13" spans="2:3" x14ac:dyDescent="0.3">
      <c r="B13" s="2" t="s">
        <v>72</v>
      </c>
    </row>
  </sheetData>
  <phoneticPr fontId="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"/>
  <sheetViews>
    <sheetView showGridLines="0" tabSelected="1" workbookViewId="0">
      <pane ySplit="16" topLeftCell="A17" activePane="bottomLeft" state="frozen"/>
      <selection pane="bottomLeft"/>
    </sheetView>
  </sheetViews>
  <sheetFormatPr defaultRowHeight="16.5" x14ac:dyDescent="0.3"/>
  <cols>
    <col min="1" max="1" width="9" customWidth="1"/>
    <col min="2" max="2" width="12" customWidth="1"/>
    <col min="3" max="3" width="13" customWidth="1"/>
    <col min="4" max="4" width="12" customWidth="1"/>
    <col min="5" max="5" width="11" customWidth="1"/>
    <col min="6" max="7" width="12" customWidth="1"/>
    <col min="8" max="8" width="20" customWidth="1"/>
  </cols>
  <sheetData>
    <row r="1" spans="1:8" ht="26.25" customHeight="1" x14ac:dyDescent="0.3">
      <c r="A1" s="1" t="s">
        <v>0</v>
      </c>
    </row>
    <row r="2" spans="1:8" x14ac:dyDescent="0.3">
      <c r="A2" s="2" t="s">
        <v>1</v>
      </c>
    </row>
    <row r="4" spans="1:8" x14ac:dyDescent="0.3">
      <c r="A4" s="5" t="s">
        <v>2</v>
      </c>
      <c r="B4" s="6" t="s">
        <v>3</v>
      </c>
      <c r="C4" s="5" t="s">
        <v>4</v>
      </c>
      <c r="D4" s="6" t="s">
        <v>5</v>
      </c>
      <c r="E4" s="2" t="s">
        <v>6</v>
      </c>
    </row>
    <row r="6" spans="1:8" x14ac:dyDescent="0.3">
      <c r="A6" s="21" t="s">
        <v>7</v>
      </c>
      <c r="B6" s="22"/>
      <c r="C6" s="5" t="s">
        <v>8</v>
      </c>
      <c r="E6" s="21" t="s">
        <v>9</v>
      </c>
      <c r="F6" s="22"/>
    </row>
    <row r="7" spans="1:8" x14ac:dyDescent="0.3">
      <c r="A7" s="23" t="s">
        <v>10</v>
      </c>
      <c r="B7" s="22"/>
      <c r="C7" s="8">
        <f>F8</f>
        <v>120000</v>
      </c>
      <c r="E7" s="9" t="s">
        <v>11</v>
      </c>
      <c r="F7" s="10">
        <v>480000</v>
      </c>
      <c r="G7" s="11"/>
    </row>
    <row r="8" spans="1:8" x14ac:dyDescent="0.3">
      <c r="A8" s="23" t="s">
        <v>12</v>
      </c>
      <c r="B8" s="22"/>
      <c r="C8" s="10">
        <v>60000</v>
      </c>
      <c r="E8" s="9" t="s">
        <v>13</v>
      </c>
      <c r="F8" s="12">
        <f>F7-G8</f>
        <v>120000</v>
      </c>
      <c r="G8" s="10">
        <v>360000</v>
      </c>
    </row>
    <row r="9" spans="1:8" x14ac:dyDescent="0.3">
      <c r="A9" s="23" t="s">
        <v>14</v>
      </c>
      <c r="B9" s="22"/>
      <c r="C9" s="10">
        <v>150000</v>
      </c>
      <c r="E9" s="2" t="s">
        <v>15</v>
      </c>
    </row>
    <row r="10" spans="1:8" x14ac:dyDescent="0.3">
      <c r="A10" s="23" t="s">
        <v>16</v>
      </c>
      <c r="B10" s="22"/>
      <c r="C10" s="10">
        <v>50000</v>
      </c>
    </row>
    <row r="11" spans="1:8" x14ac:dyDescent="0.3">
      <c r="A11" s="23" t="s">
        <v>17</v>
      </c>
      <c r="B11" s="22"/>
      <c r="C11" s="10">
        <v>80000</v>
      </c>
    </row>
    <row r="12" spans="1:8" x14ac:dyDescent="0.3">
      <c r="A12" s="23" t="s">
        <v>18</v>
      </c>
      <c r="B12" s="22"/>
      <c r="C12" s="10">
        <v>30000</v>
      </c>
    </row>
    <row r="13" spans="1:8" x14ac:dyDescent="0.3">
      <c r="A13" s="23" t="s">
        <v>19</v>
      </c>
      <c r="B13" s="22"/>
      <c r="C13" s="10">
        <v>60000</v>
      </c>
    </row>
    <row r="14" spans="1:8" x14ac:dyDescent="0.3">
      <c r="A14" s="24" t="s">
        <v>20</v>
      </c>
      <c r="B14" s="22"/>
      <c r="C14" s="12">
        <f>SUM(C7:C13)</f>
        <v>550000</v>
      </c>
    </row>
    <row r="16" spans="1:8" x14ac:dyDescent="0.3">
      <c r="A16" s="5" t="s">
        <v>21</v>
      </c>
      <c r="B16" s="5" t="s">
        <v>22</v>
      </c>
      <c r="C16" s="5" t="s">
        <v>23</v>
      </c>
      <c r="D16" s="5" t="s">
        <v>24</v>
      </c>
      <c r="E16" s="5" t="s">
        <v>25</v>
      </c>
      <c r="F16" s="5" t="s">
        <v>26</v>
      </c>
      <c r="G16" s="5" t="s">
        <v>27</v>
      </c>
      <c r="H16" s="5" t="s">
        <v>28</v>
      </c>
    </row>
    <row r="17" spans="1:8" x14ac:dyDescent="0.3">
      <c r="A17" s="6" t="s">
        <v>29</v>
      </c>
      <c r="B17" s="6" t="s">
        <v>30</v>
      </c>
      <c r="C17" s="14">
        <v>60</v>
      </c>
      <c r="D17" s="8">
        <f t="shared" ref="D17:D36" si="0">IF($A17="","",IF($D$4="면적",ROUND($C$14*C17/SUM($C$17:$C$36),-2),ROUND($C$14/COUNTA($A$17:$A$36),-2)))</f>
        <v>55000</v>
      </c>
      <c r="E17" s="6" t="s">
        <v>31</v>
      </c>
      <c r="F17" s="10">
        <v>55000</v>
      </c>
      <c r="G17" s="8">
        <f t="shared" ref="G17:G36" si="1">IF($A17="","",D17-N(F17))</f>
        <v>0</v>
      </c>
      <c r="H17" s="7"/>
    </row>
    <row r="18" spans="1:8" x14ac:dyDescent="0.3">
      <c r="A18" s="6" t="s">
        <v>32</v>
      </c>
      <c r="B18" s="6" t="s">
        <v>33</v>
      </c>
      <c r="C18" s="14">
        <v>45</v>
      </c>
      <c r="D18" s="8">
        <f t="shared" si="0"/>
        <v>55000</v>
      </c>
      <c r="E18" s="6" t="s">
        <v>31</v>
      </c>
      <c r="F18" s="10">
        <v>55000</v>
      </c>
      <c r="G18" s="8">
        <f t="shared" si="1"/>
        <v>0</v>
      </c>
      <c r="H18" s="7"/>
    </row>
    <row r="19" spans="1:8" x14ac:dyDescent="0.3">
      <c r="A19" s="6" t="s">
        <v>34</v>
      </c>
      <c r="B19" s="6" t="s">
        <v>35</v>
      </c>
      <c r="C19" s="14">
        <v>60</v>
      </c>
      <c r="D19" s="8">
        <f t="shared" si="0"/>
        <v>55000</v>
      </c>
      <c r="E19" s="6" t="s">
        <v>36</v>
      </c>
      <c r="F19" s="10">
        <v>55000</v>
      </c>
      <c r="G19" s="8">
        <f t="shared" si="1"/>
        <v>0</v>
      </c>
      <c r="H19" s="7"/>
    </row>
    <row r="20" spans="1:8" x14ac:dyDescent="0.3">
      <c r="A20" s="6" t="s">
        <v>37</v>
      </c>
      <c r="B20" s="6" t="s">
        <v>38</v>
      </c>
      <c r="C20" s="14">
        <v>45</v>
      </c>
      <c r="D20" s="8">
        <f t="shared" si="0"/>
        <v>55000</v>
      </c>
      <c r="E20" s="6"/>
      <c r="F20" s="10"/>
      <c r="G20" s="8">
        <f t="shared" si="1"/>
        <v>55000</v>
      </c>
      <c r="H20" s="7"/>
    </row>
    <row r="21" spans="1:8" x14ac:dyDescent="0.3">
      <c r="A21" s="6" t="s">
        <v>39</v>
      </c>
      <c r="B21" s="6" t="s">
        <v>40</v>
      </c>
      <c r="C21" s="14">
        <v>60</v>
      </c>
      <c r="D21" s="8">
        <f t="shared" si="0"/>
        <v>55000</v>
      </c>
      <c r="E21" s="6" t="s">
        <v>41</v>
      </c>
      <c r="F21" s="10">
        <v>55000</v>
      </c>
      <c r="G21" s="8">
        <f t="shared" si="1"/>
        <v>0</v>
      </c>
      <c r="H21" s="7"/>
    </row>
    <row r="22" spans="1:8" x14ac:dyDescent="0.3">
      <c r="A22" s="6" t="s">
        <v>42</v>
      </c>
      <c r="B22" s="6" t="s">
        <v>43</v>
      </c>
      <c r="C22" s="14">
        <v>45</v>
      </c>
      <c r="D22" s="8">
        <f t="shared" si="0"/>
        <v>55000</v>
      </c>
      <c r="E22" s="6" t="s">
        <v>44</v>
      </c>
      <c r="F22" s="10">
        <v>55000</v>
      </c>
      <c r="G22" s="8">
        <f t="shared" si="1"/>
        <v>0</v>
      </c>
      <c r="H22" s="7"/>
    </row>
    <row r="23" spans="1:8" x14ac:dyDescent="0.3">
      <c r="A23" s="6" t="s">
        <v>45</v>
      </c>
      <c r="B23" s="6" t="s">
        <v>46</v>
      </c>
      <c r="C23" s="14">
        <v>60</v>
      </c>
      <c r="D23" s="8">
        <f t="shared" si="0"/>
        <v>55000</v>
      </c>
      <c r="E23" s="6" t="s">
        <v>47</v>
      </c>
      <c r="F23" s="10">
        <v>55000</v>
      </c>
      <c r="G23" s="8">
        <f t="shared" si="1"/>
        <v>0</v>
      </c>
      <c r="H23" s="7"/>
    </row>
    <row r="24" spans="1:8" x14ac:dyDescent="0.3">
      <c r="A24" s="6" t="s">
        <v>48</v>
      </c>
      <c r="B24" s="6" t="s">
        <v>49</v>
      </c>
      <c r="C24" s="14">
        <v>45</v>
      </c>
      <c r="D24" s="8">
        <f t="shared" si="0"/>
        <v>55000</v>
      </c>
      <c r="E24" s="6"/>
      <c r="F24" s="10"/>
      <c r="G24" s="8">
        <f t="shared" si="1"/>
        <v>55000</v>
      </c>
      <c r="H24" s="7"/>
    </row>
    <row r="25" spans="1:8" x14ac:dyDescent="0.3">
      <c r="A25" s="6" t="s">
        <v>50</v>
      </c>
      <c r="B25" s="6" t="s">
        <v>51</v>
      </c>
      <c r="C25" s="14">
        <v>60</v>
      </c>
      <c r="D25" s="8">
        <f t="shared" si="0"/>
        <v>55000</v>
      </c>
      <c r="E25" s="6" t="s">
        <v>52</v>
      </c>
      <c r="F25" s="10">
        <v>55000</v>
      </c>
      <c r="G25" s="8">
        <f t="shared" si="1"/>
        <v>0</v>
      </c>
      <c r="H25" s="7"/>
    </row>
    <row r="26" spans="1:8" x14ac:dyDescent="0.3">
      <c r="A26" s="6" t="s">
        <v>53</v>
      </c>
      <c r="B26" s="6" t="s">
        <v>54</v>
      </c>
      <c r="C26" s="14">
        <v>60</v>
      </c>
      <c r="D26" s="8">
        <f t="shared" si="0"/>
        <v>55000</v>
      </c>
      <c r="E26" s="6" t="s">
        <v>55</v>
      </c>
      <c r="F26" s="10">
        <v>55000</v>
      </c>
      <c r="G26" s="8">
        <f t="shared" si="1"/>
        <v>0</v>
      </c>
      <c r="H26" s="7"/>
    </row>
    <row r="27" spans="1:8" x14ac:dyDescent="0.3">
      <c r="A27" s="6"/>
      <c r="B27" s="6"/>
      <c r="C27" s="14"/>
      <c r="D27" s="8" t="str">
        <f t="shared" si="0"/>
        <v/>
      </c>
      <c r="E27" s="6"/>
      <c r="F27" s="10"/>
      <c r="G27" s="8" t="str">
        <f t="shared" si="1"/>
        <v/>
      </c>
      <c r="H27" s="7"/>
    </row>
    <row r="28" spans="1:8" x14ac:dyDescent="0.3">
      <c r="A28" s="6"/>
      <c r="B28" s="6"/>
      <c r="C28" s="14"/>
      <c r="D28" s="8" t="str">
        <f t="shared" si="0"/>
        <v/>
      </c>
      <c r="E28" s="6"/>
      <c r="F28" s="10"/>
      <c r="G28" s="8" t="str">
        <f t="shared" si="1"/>
        <v/>
      </c>
      <c r="H28" s="7"/>
    </row>
    <row r="29" spans="1:8" x14ac:dyDescent="0.3">
      <c r="A29" s="6"/>
      <c r="B29" s="6"/>
      <c r="C29" s="14"/>
      <c r="D29" s="8" t="str">
        <f t="shared" si="0"/>
        <v/>
      </c>
      <c r="E29" s="6"/>
      <c r="F29" s="10"/>
      <c r="G29" s="8" t="str">
        <f t="shared" si="1"/>
        <v/>
      </c>
      <c r="H29" s="7"/>
    </row>
    <row r="30" spans="1:8" x14ac:dyDescent="0.3">
      <c r="A30" s="6"/>
      <c r="B30" s="6"/>
      <c r="C30" s="14"/>
      <c r="D30" s="8" t="str">
        <f t="shared" si="0"/>
        <v/>
      </c>
      <c r="E30" s="6"/>
      <c r="F30" s="10"/>
      <c r="G30" s="8" t="str">
        <f t="shared" si="1"/>
        <v/>
      </c>
      <c r="H30" s="7"/>
    </row>
    <row r="31" spans="1:8" x14ac:dyDescent="0.3">
      <c r="A31" s="6"/>
      <c r="B31" s="6"/>
      <c r="C31" s="14"/>
      <c r="D31" s="8" t="str">
        <f t="shared" si="0"/>
        <v/>
      </c>
      <c r="E31" s="6"/>
      <c r="F31" s="10"/>
      <c r="G31" s="8" t="str">
        <f t="shared" si="1"/>
        <v/>
      </c>
      <c r="H31" s="7"/>
    </row>
    <row r="32" spans="1:8" x14ac:dyDescent="0.3">
      <c r="A32" s="6"/>
      <c r="B32" s="6"/>
      <c r="C32" s="14"/>
      <c r="D32" s="8" t="str">
        <f t="shared" si="0"/>
        <v/>
      </c>
      <c r="E32" s="6"/>
      <c r="F32" s="10"/>
      <c r="G32" s="8" t="str">
        <f t="shared" si="1"/>
        <v/>
      </c>
      <c r="H32" s="7"/>
    </row>
    <row r="33" spans="1:8" x14ac:dyDescent="0.3">
      <c r="A33" s="6"/>
      <c r="B33" s="6"/>
      <c r="C33" s="14"/>
      <c r="D33" s="8" t="str">
        <f t="shared" si="0"/>
        <v/>
      </c>
      <c r="E33" s="6"/>
      <c r="F33" s="10"/>
      <c r="G33" s="8" t="str">
        <f t="shared" si="1"/>
        <v/>
      </c>
      <c r="H33" s="7"/>
    </row>
    <row r="34" spans="1:8" x14ac:dyDescent="0.3">
      <c r="A34" s="6"/>
      <c r="B34" s="6"/>
      <c r="C34" s="14"/>
      <c r="D34" s="8" t="str">
        <f t="shared" si="0"/>
        <v/>
      </c>
      <c r="E34" s="6"/>
      <c r="F34" s="10"/>
      <c r="G34" s="8" t="str">
        <f t="shared" si="1"/>
        <v/>
      </c>
      <c r="H34" s="7"/>
    </row>
    <row r="35" spans="1:8" x14ac:dyDescent="0.3">
      <c r="A35" s="6"/>
      <c r="B35" s="6"/>
      <c r="C35" s="14"/>
      <c r="D35" s="8" t="str">
        <f t="shared" si="0"/>
        <v/>
      </c>
      <c r="E35" s="6"/>
      <c r="F35" s="10"/>
      <c r="G35" s="8" t="str">
        <f t="shared" si="1"/>
        <v/>
      </c>
      <c r="H35" s="7"/>
    </row>
    <row r="36" spans="1:8" x14ac:dyDescent="0.3">
      <c r="A36" s="6"/>
      <c r="B36" s="6"/>
      <c r="C36" s="14"/>
      <c r="D36" s="8" t="str">
        <f t="shared" si="0"/>
        <v/>
      </c>
      <c r="E36" s="6"/>
      <c r="F36" s="10"/>
      <c r="G36" s="8" t="str">
        <f t="shared" si="1"/>
        <v/>
      </c>
      <c r="H36" s="7"/>
    </row>
    <row r="37" spans="1:8" x14ac:dyDescent="0.3">
      <c r="A37" s="24" t="s">
        <v>56</v>
      </c>
      <c r="B37" s="22"/>
      <c r="C37" s="15">
        <f>SUM(C17:C36)</f>
        <v>540</v>
      </c>
      <c r="D37" s="12">
        <f>SUM(D17:D36)</f>
        <v>550000</v>
      </c>
      <c r="E37" s="16"/>
      <c r="F37" s="12">
        <f>SUM(F17:F36)</f>
        <v>440000</v>
      </c>
      <c r="G37" s="12">
        <f>SUM(G17:G36)</f>
        <v>110000</v>
      </c>
      <c r="H37" s="16"/>
    </row>
    <row r="39" spans="1:8" x14ac:dyDescent="0.3">
      <c r="A39" s="2" t="s">
        <v>57</v>
      </c>
    </row>
    <row r="40" spans="1:8" x14ac:dyDescent="0.3">
      <c r="A40" s="2" t="s">
        <v>58</v>
      </c>
    </row>
  </sheetData>
  <mergeCells count="11">
    <mergeCell ref="E6:F6"/>
    <mergeCell ref="A7:B7"/>
    <mergeCell ref="A11:B11"/>
    <mergeCell ref="A10:B10"/>
    <mergeCell ref="A37:B37"/>
    <mergeCell ref="A13:B13"/>
    <mergeCell ref="A14:B14"/>
    <mergeCell ref="A9:B9"/>
    <mergeCell ref="A8:B8"/>
    <mergeCell ref="A6:B6"/>
    <mergeCell ref="A12:B12"/>
  </mergeCells>
  <phoneticPr fontId="6" type="noConversion"/>
  <conditionalFormatting sqref="G17:G36">
    <cfRule type="expression" dxfId="0" priority="1">
      <formula>AND(ISNUMBER(G17),G17&gt;0)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0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6.5" x14ac:dyDescent="0.3"/>
  <cols>
    <col min="1" max="1" width="7" customWidth="1"/>
    <col min="2" max="2" width="13" customWidth="1"/>
    <col min="3" max="3" width="11" customWidth="1"/>
    <col min="4" max="4" width="12" customWidth="1"/>
    <col min="5" max="7" width="11" customWidth="1"/>
    <col min="8" max="8" width="14" customWidth="1"/>
    <col min="9" max="10" width="12" customWidth="1"/>
    <col min="11" max="12" width="13" customWidth="1"/>
    <col min="13" max="13" width="10" customWidth="1"/>
  </cols>
  <sheetData>
    <row r="1" spans="1:13" ht="26.25" customHeight="1" x14ac:dyDescent="0.3">
      <c r="A1" s="1" t="s">
        <v>73</v>
      </c>
    </row>
    <row r="3" spans="1:13" x14ac:dyDescent="0.3">
      <c r="A3" s="5" t="s">
        <v>74</v>
      </c>
      <c r="B3" s="17">
        <v>2026</v>
      </c>
      <c r="C3" s="5" t="s">
        <v>75</v>
      </c>
      <c r="D3" s="10">
        <v>1200000</v>
      </c>
    </row>
    <row r="5" spans="1:13" x14ac:dyDescent="0.3">
      <c r="A5" s="5" t="s">
        <v>76</v>
      </c>
      <c r="B5" s="5" t="s">
        <v>77</v>
      </c>
      <c r="C5" s="5" t="s">
        <v>78</v>
      </c>
      <c r="D5" s="5" t="s">
        <v>79</v>
      </c>
      <c r="E5" s="5" t="s">
        <v>80</v>
      </c>
      <c r="F5" s="5" t="s">
        <v>81</v>
      </c>
      <c r="G5" s="5" t="s">
        <v>82</v>
      </c>
      <c r="H5" s="5" t="s">
        <v>83</v>
      </c>
      <c r="I5" s="5" t="s">
        <v>84</v>
      </c>
      <c r="J5" s="5" t="s">
        <v>85</v>
      </c>
      <c r="K5" s="5" t="s">
        <v>86</v>
      </c>
      <c r="L5" s="5" t="s">
        <v>87</v>
      </c>
      <c r="M5" s="5" t="s">
        <v>88</v>
      </c>
    </row>
    <row r="6" spans="1:13" x14ac:dyDescent="0.3">
      <c r="A6" s="18" t="s">
        <v>89</v>
      </c>
      <c r="B6" s="10"/>
      <c r="C6" s="10"/>
      <c r="D6" s="8">
        <f t="shared" ref="D6:D17" si="0">B6+C6</f>
        <v>0</v>
      </c>
      <c r="E6" s="10"/>
      <c r="F6" s="10"/>
      <c r="G6" s="10"/>
      <c r="H6" s="10"/>
      <c r="I6" s="10"/>
      <c r="J6" s="8">
        <f t="shared" ref="J6:J17" si="1">SUM(E6:I6)</f>
        <v>0</v>
      </c>
      <c r="K6" s="19">
        <f>$D$3+D6-J6</f>
        <v>1200000</v>
      </c>
      <c r="L6" s="10"/>
      <c r="M6" s="8" t="str">
        <f t="shared" ref="M6:M17" si="2">IF(L6="","",L6-K6)</f>
        <v/>
      </c>
    </row>
    <row r="7" spans="1:13" x14ac:dyDescent="0.3">
      <c r="A7" s="18" t="s">
        <v>90</v>
      </c>
      <c r="B7" s="10"/>
      <c r="C7" s="10"/>
      <c r="D7" s="8">
        <f t="shared" si="0"/>
        <v>0</v>
      </c>
      <c r="E7" s="10"/>
      <c r="F7" s="10"/>
      <c r="G7" s="10"/>
      <c r="H7" s="10"/>
      <c r="I7" s="10"/>
      <c r="J7" s="8">
        <f t="shared" si="1"/>
        <v>0</v>
      </c>
      <c r="K7" s="19">
        <f t="shared" ref="K7:K17" si="3">K6+D7-J7</f>
        <v>1200000</v>
      </c>
      <c r="L7" s="10"/>
      <c r="M7" s="8" t="str">
        <f t="shared" si="2"/>
        <v/>
      </c>
    </row>
    <row r="8" spans="1:13" x14ac:dyDescent="0.3">
      <c r="A8" s="18" t="s">
        <v>91</v>
      </c>
      <c r="B8" s="10"/>
      <c r="C8" s="10"/>
      <c r="D8" s="8">
        <f t="shared" si="0"/>
        <v>0</v>
      </c>
      <c r="E8" s="10"/>
      <c r="F8" s="10"/>
      <c r="G8" s="10"/>
      <c r="H8" s="10"/>
      <c r="I8" s="10"/>
      <c r="J8" s="8">
        <f t="shared" si="1"/>
        <v>0</v>
      </c>
      <c r="K8" s="19">
        <f t="shared" si="3"/>
        <v>1200000</v>
      </c>
      <c r="L8" s="10"/>
      <c r="M8" s="8" t="str">
        <f t="shared" si="2"/>
        <v/>
      </c>
    </row>
    <row r="9" spans="1:13" x14ac:dyDescent="0.3">
      <c r="A9" s="18" t="s">
        <v>92</v>
      </c>
      <c r="B9" s="10"/>
      <c r="C9" s="10"/>
      <c r="D9" s="8">
        <f t="shared" si="0"/>
        <v>0</v>
      </c>
      <c r="E9" s="10"/>
      <c r="F9" s="10"/>
      <c r="G9" s="10"/>
      <c r="H9" s="10"/>
      <c r="I9" s="10"/>
      <c r="J9" s="8">
        <f t="shared" si="1"/>
        <v>0</v>
      </c>
      <c r="K9" s="19">
        <f t="shared" si="3"/>
        <v>1200000</v>
      </c>
      <c r="L9" s="10"/>
      <c r="M9" s="8" t="str">
        <f t="shared" si="2"/>
        <v/>
      </c>
    </row>
    <row r="10" spans="1:13" x14ac:dyDescent="0.3">
      <c r="A10" s="18" t="s">
        <v>93</v>
      </c>
      <c r="B10" s="10"/>
      <c r="C10" s="10"/>
      <c r="D10" s="8">
        <f t="shared" si="0"/>
        <v>0</v>
      </c>
      <c r="E10" s="10"/>
      <c r="F10" s="10"/>
      <c r="G10" s="10"/>
      <c r="H10" s="10"/>
      <c r="I10" s="10"/>
      <c r="J10" s="8">
        <f t="shared" si="1"/>
        <v>0</v>
      </c>
      <c r="K10" s="19">
        <f t="shared" si="3"/>
        <v>1200000</v>
      </c>
      <c r="L10" s="10"/>
      <c r="M10" s="8" t="str">
        <f t="shared" si="2"/>
        <v/>
      </c>
    </row>
    <row r="11" spans="1:13" x14ac:dyDescent="0.3">
      <c r="A11" s="18" t="s">
        <v>94</v>
      </c>
      <c r="B11" s="10"/>
      <c r="C11" s="10"/>
      <c r="D11" s="8">
        <f t="shared" si="0"/>
        <v>0</v>
      </c>
      <c r="E11" s="10"/>
      <c r="F11" s="10"/>
      <c r="G11" s="10"/>
      <c r="H11" s="10"/>
      <c r="I11" s="10"/>
      <c r="J11" s="8">
        <f t="shared" si="1"/>
        <v>0</v>
      </c>
      <c r="K11" s="19">
        <f t="shared" si="3"/>
        <v>1200000</v>
      </c>
      <c r="L11" s="10"/>
      <c r="M11" s="8" t="str">
        <f t="shared" si="2"/>
        <v/>
      </c>
    </row>
    <row r="12" spans="1:13" x14ac:dyDescent="0.3">
      <c r="A12" s="18" t="s">
        <v>95</v>
      </c>
      <c r="B12" s="10"/>
      <c r="C12" s="10"/>
      <c r="D12" s="8">
        <f t="shared" si="0"/>
        <v>0</v>
      </c>
      <c r="E12" s="10"/>
      <c r="F12" s="10"/>
      <c r="G12" s="10"/>
      <c r="H12" s="10"/>
      <c r="I12" s="10"/>
      <c r="J12" s="8">
        <f t="shared" si="1"/>
        <v>0</v>
      </c>
      <c r="K12" s="19">
        <f t="shared" si="3"/>
        <v>1200000</v>
      </c>
      <c r="L12" s="10"/>
      <c r="M12" s="8" t="str">
        <f t="shared" si="2"/>
        <v/>
      </c>
    </row>
    <row r="13" spans="1:13" x14ac:dyDescent="0.3">
      <c r="A13" s="18" t="s">
        <v>96</v>
      </c>
      <c r="B13" s="10"/>
      <c r="C13" s="10"/>
      <c r="D13" s="8">
        <f t="shared" si="0"/>
        <v>0</v>
      </c>
      <c r="E13" s="10"/>
      <c r="F13" s="10"/>
      <c r="G13" s="10"/>
      <c r="H13" s="10"/>
      <c r="I13" s="10"/>
      <c r="J13" s="8">
        <f t="shared" si="1"/>
        <v>0</v>
      </c>
      <c r="K13" s="19">
        <f t="shared" si="3"/>
        <v>1200000</v>
      </c>
      <c r="L13" s="10"/>
      <c r="M13" s="8" t="str">
        <f t="shared" si="2"/>
        <v/>
      </c>
    </row>
    <row r="14" spans="1:13" x14ac:dyDescent="0.3">
      <c r="A14" s="18" t="s">
        <v>97</v>
      </c>
      <c r="B14" s="10"/>
      <c r="C14" s="10"/>
      <c r="D14" s="8">
        <f t="shared" si="0"/>
        <v>0</v>
      </c>
      <c r="E14" s="10"/>
      <c r="F14" s="10"/>
      <c r="G14" s="10"/>
      <c r="H14" s="10"/>
      <c r="I14" s="10"/>
      <c r="J14" s="8">
        <f t="shared" si="1"/>
        <v>0</v>
      </c>
      <c r="K14" s="19">
        <f t="shared" si="3"/>
        <v>1200000</v>
      </c>
      <c r="L14" s="10"/>
      <c r="M14" s="8" t="str">
        <f t="shared" si="2"/>
        <v/>
      </c>
    </row>
    <row r="15" spans="1:13" x14ac:dyDescent="0.3">
      <c r="A15" s="18" t="s">
        <v>98</v>
      </c>
      <c r="B15" s="10"/>
      <c r="C15" s="10"/>
      <c r="D15" s="8">
        <f t="shared" si="0"/>
        <v>0</v>
      </c>
      <c r="E15" s="10"/>
      <c r="F15" s="10"/>
      <c r="G15" s="10"/>
      <c r="H15" s="10"/>
      <c r="I15" s="10"/>
      <c r="J15" s="8">
        <f t="shared" si="1"/>
        <v>0</v>
      </c>
      <c r="K15" s="19">
        <f t="shared" si="3"/>
        <v>1200000</v>
      </c>
      <c r="L15" s="10"/>
      <c r="M15" s="8" t="str">
        <f t="shared" si="2"/>
        <v/>
      </c>
    </row>
    <row r="16" spans="1:13" x14ac:dyDescent="0.3">
      <c r="A16" s="18" t="s">
        <v>99</v>
      </c>
      <c r="B16" s="10"/>
      <c r="C16" s="10"/>
      <c r="D16" s="8">
        <f t="shared" si="0"/>
        <v>0</v>
      </c>
      <c r="E16" s="10"/>
      <c r="F16" s="10"/>
      <c r="G16" s="10"/>
      <c r="H16" s="10"/>
      <c r="I16" s="10"/>
      <c r="J16" s="8">
        <f t="shared" si="1"/>
        <v>0</v>
      </c>
      <c r="K16" s="19">
        <f t="shared" si="3"/>
        <v>1200000</v>
      </c>
      <c r="L16" s="10"/>
      <c r="M16" s="8" t="str">
        <f t="shared" si="2"/>
        <v/>
      </c>
    </row>
    <row r="17" spans="1:13" x14ac:dyDescent="0.3">
      <c r="A17" s="18" t="s">
        <v>100</v>
      </c>
      <c r="B17" s="10"/>
      <c r="C17" s="10"/>
      <c r="D17" s="8">
        <f t="shared" si="0"/>
        <v>0</v>
      </c>
      <c r="E17" s="10"/>
      <c r="F17" s="10"/>
      <c r="G17" s="10"/>
      <c r="H17" s="10"/>
      <c r="I17" s="10"/>
      <c r="J17" s="8">
        <f t="shared" si="1"/>
        <v>0</v>
      </c>
      <c r="K17" s="19">
        <f t="shared" si="3"/>
        <v>1200000</v>
      </c>
      <c r="L17" s="10"/>
      <c r="M17" s="8" t="str">
        <f t="shared" si="2"/>
        <v/>
      </c>
    </row>
    <row r="18" spans="1:13" x14ac:dyDescent="0.3">
      <c r="A18" s="13" t="s">
        <v>56</v>
      </c>
      <c r="B18" s="12">
        <f t="shared" ref="B18:J18" si="4">SUM(B6:B17)</f>
        <v>0</v>
      </c>
      <c r="C18" s="12">
        <f t="shared" si="4"/>
        <v>0</v>
      </c>
      <c r="D18" s="12">
        <f t="shared" si="4"/>
        <v>0</v>
      </c>
      <c r="E18" s="12">
        <f t="shared" si="4"/>
        <v>0</v>
      </c>
      <c r="F18" s="12">
        <f t="shared" si="4"/>
        <v>0</v>
      </c>
      <c r="G18" s="12">
        <f t="shared" si="4"/>
        <v>0</v>
      </c>
      <c r="H18" s="12">
        <f t="shared" si="4"/>
        <v>0</v>
      </c>
      <c r="I18" s="12">
        <f t="shared" si="4"/>
        <v>0</v>
      </c>
      <c r="J18" s="12">
        <f t="shared" si="4"/>
        <v>0</v>
      </c>
      <c r="K18" s="12">
        <f>K17</f>
        <v>1200000</v>
      </c>
      <c r="L18" s="16"/>
      <c r="M18" s="16"/>
    </row>
    <row r="20" spans="1:13" x14ac:dyDescent="0.3">
      <c r="A20" s="2" t="s">
        <v>101</v>
      </c>
      <c r="K20" s="20" t="str">
        <f>IF(D3+D18-J18=K18,"✔ 일치","⚠ 불일치")</f>
        <v>✔ 일치</v>
      </c>
    </row>
  </sheetData>
  <phoneticPr fontId="6" type="noConversion"/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사용법</vt:lpstr>
      <vt:lpstr>①부과·수납</vt:lpstr>
      <vt:lpstr>②연간결산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명규 한</cp:lastModifiedBy>
  <dcterms:created xsi:type="dcterms:W3CDTF">2026-09-21T12:53:19Z</dcterms:created>
  <dcterms:modified xsi:type="dcterms:W3CDTF">2026-09-23T15:37:31Z</dcterms:modified>
</cp:coreProperties>
</file>